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V15" i="1" l="1"/>
  <c r="V14" i="1"/>
  <c r="W5" i="1"/>
  <c r="W6" i="1"/>
  <c r="W7" i="1"/>
  <c r="W8" i="1"/>
  <c r="W9" i="1"/>
  <c r="W10" i="1"/>
  <c r="W11" i="1"/>
  <c r="W12" i="1"/>
  <c r="W4" i="1"/>
  <c r="V5" i="1"/>
  <c r="V6" i="1"/>
  <c r="V7" i="1"/>
  <c r="V8" i="1"/>
  <c r="V9" i="1"/>
  <c r="V10" i="1"/>
  <c r="V11" i="1"/>
  <c r="V12" i="1"/>
  <c r="V4" i="1"/>
  <c r="W17" i="1"/>
  <c r="W3" i="1"/>
  <c r="U15" i="1"/>
  <c r="U14" i="1"/>
  <c r="S15" i="1"/>
  <c r="Q4" i="1"/>
  <c r="T5" i="1"/>
  <c r="T6" i="1"/>
  <c r="T7" i="1"/>
  <c r="T8" i="1"/>
  <c r="T9" i="1"/>
  <c r="T10" i="1"/>
  <c r="T11" i="1"/>
  <c r="T12" i="1"/>
  <c r="T4" i="1"/>
  <c r="S5" i="1"/>
  <c r="S6" i="1"/>
  <c r="S7" i="1"/>
  <c r="S8" i="1"/>
  <c r="S9" i="1"/>
  <c r="S10" i="1"/>
  <c r="S11" i="1"/>
  <c r="S12" i="1"/>
  <c r="S4" i="1"/>
  <c r="T3" i="1"/>
  <c r="T17" i="1"/>
  <c r="Q17" i="1"/>
  <c r="R15" i="1"/>
  <c r="R14" i="1"/>
  <c r="P15" i="1"/>
  <c r="Q5" i="1"/>
  <c r="Q6" i="1"/>
  <c r="Q7" i="1"/>
  <c r="Q8" i="1"/>
  <c r="Q9" i="1"/>
  <c r="Q10" i="1"/>
  <c r="Q11" i="1"/>
  <c r="Q12" i="1"/>
  <c r="P5" i="1"/>
  <c r="P6" i="1"/>
  <c r="P7" i="1"/>
  <c r="P8" i="1"/>
  <c r="P9" i="1"/>
  <c r="P10" i="1"/>
  <c r="P11" i="1"/>
  <c r="P12" i="1"/>
  <c r="P4" i="1"/>
  <c r="Q3" i="1"/>
  <c r="N17" i="1"/>
  <c r="K17" i="1"/>
  <c r="N3" i="1"/>
  <c r="H3" i="1"/>
  <c r="O15" i="1"/>
  <c r="O14" i="1"/>
  <c r="L15" i="1"/>
  <c r="L14" i="1"/>
  <c r="I15" i="1"/>
  <c r="I14" i="1"/>
  <c r="M15" i="1"/>
  <c r="N5" i="1"/>
  <c r="N6" i="1"/>
  <c r="N7" i="1"/>
  <c r="N8" i="1"/>
  <c r="N9" i="1"/>
  <c r="N10" i="1"/>
  <c r="N11" i="1"/>
  <c r="N12" i="1"/>
  <c r="N4" i="1"/>
  <c r="M5" i="1"/>
  <c r="M6" i="1"/>
  <c r="M7" i="1"/>
  <c r="M8" i="1"/>
  <c r="M9" i="1"/>
  <c r="M10" i="1"/>
  <c r="M11" i="1"/>
  <c r="M12" i="1"/>
  <c r="M4" i="1"/>
  <c r="J15" i="1"/>
  <c r="K5" i="1"/>
  <c r="K6" i="1"/>
  <c r="K7" i="1"/>
  <c r="K8" i="1"/>
  <c r="K9" i="1"/>
  <c r="K10" i="1"/>
  <c r="K11" i="1"/>
  <c r="K12" i="1"/>
  <c r="K4" i="1"/>
  <c r="J5" i="1"/>
  <c r="J6" i="1"/>
  <c r="J7" i="1"/>
  <c r="J8" i="1"/>
  <c r="J9" i="1"/>
  <c r="J10" i="1"/>
  <c r="J11" i="1"/>
  <c r="J12" i="1"/>
  <c r="J4" i="1"/>
  <c r="K3" i="1"/>
  <c r="G15" i="1" l="1"/>
  <c r="G5" i="1"/>
  <c r="G6" i="1"/>
  <c r="H6" i="1" s="1"/>
  <c r="G7" i="1"/>
  <c r="G8" i="1"/>
  <c r="G9" i="1"/>
  <c r="G10" i="1"/>
  <c r="H10" i="1" s="1"/>
  <c r="G11" i="1"/>
  <c r="H11" i="1" s="1"/>
  <c r="G12" i="1"/>
  <c r="G4" i="1"/>
  <c r="H17" i="1"/>
  <c r="D14" i="1"/>
  <c r="D15" i="1"/>
  <c r="E6" i="1"/>
  <c r="E10" i="1"/>
  <c r="D5" i="1"/>
  <c r="E5" i="1" s="1"/>
  <c r="D6" i="1"/>
  <c r="D7" i="1"/>
  <c r="E7" i="1" s="1"/>
  <c r="D8" i="1"/>
  <c r="E8" i="1" s="1"/>
  <c r="D9" i="1"/>
  <c r="E9" i="1" s="1"/>
  <c r="D10" i="1"/>
  <c r="D11" i="1"/>
  <c r="E11" i="1" s="1"/>
  <c r="D12" i="1"/>
  <c r="E12" i="1" s="1"/>
  <c r="D4" i="1"/>
  <c r="E4" i="1" s="1"/>
  <c r="E3" i="1"/>
  <c r="H9" i="1" l="1"/>
  <c r="H4" i="1"/>
  <c r="H5" i="1"/>
  <c r="H12" i="1"/>
  <c r="H8" i="1"/>
  <c r="H7" i="1"/>
</calcChain>
</file>

<file path=xl/sharedStrings.xml><?xml version="1.0" encoding="utf-8"?>
<sst xmlns="http://schemas.openxmlformats.org/spreadsheetml/2006/main" count="62" uniqueCount="51">
  <si>
    <t>saptamana</t>
  </si>
  <si>
    <t>nr cazuri</t>
  </si>
  <si>
    <t>0-9 ani</t>
  </si>
  <si>
    <t>10-19 ani</t>
  </si>
  <si>
    <t>20-29 ani</t>
  </si>
  <si>
    <t>30-39 ani</t>
  </si>
  <si>
    <t>40-49 ani</t>
  </si>
  <si>
    <t>50-59 ani</t>
  </si>
  <si>
    <t>60-69 ani</t>
  </si>
  <si>
    <t>70-79 ani</t>
  </si>
  <si>
    <t>masculin</t>
  </si>
  <si>
    <t>feminin</t>
  </si>
  <si>
    <t>nr decese</t>
  </si>
  <si>
    <t>zone de risk</t>
  </si>
  <si>
    <t>26 feb- 18 martie</t>
  </si>
  <si>
    <t>cetateni veniti din strainatate 49%</t>
  </si>
  <si>
    <t>din Italia 66%</t>
  </si>
  <si>
    <t>26 feb- 5 apr</t>
  </si>
  <si>
    <t>dif</t>
  </si>
  <si>
    <t xml:space="preserve">procente </t>
  </si>
  <si>
    <t>diferenta 18 mart - 5 april</t>
  </si>
  <si>
    <t>procente</t>
  </si>
  <si>
    <t>varsta medie de infectare</t>
  </si>
  <si>
    <t>varsta medie de deces</t>
  </si>
  <si>
    <t>cauze</t>
  </si>
  <si>
    <t>26 feb- 9 martie</t>
  </si>
  <si>
    <t>aparitia</t>
  </si>
  <si>
    <t>crestere prima faza</t>
  </si>
  <si>
    <t>declin</t>
  </si>
  <si>
    <t>pana in 7 iunie</t>
  </si>
  <si>
    <t>pana in 20 aprilie</t>
  </si>
  <si>
    <t>84,5% aveau comorbiditati</t>
  </si>
  <si>
    <t>diferenta</t>
  </si>
  <si>
    <t>peste 80</t>
  </si>
  <si>
    <t>91,5% comorbiditati</t>
  </si>
  <si>
    <t>71,6% peste 60ani</t>
  </si>
  <si>
    <t>76,8% peste 60ani</t>
  </si>
  <si>
    <t>crestere</t>
  </si>
  <si>
    <t>pana in 9 aug</t>
  </si>
  <si>
    <t>79,4% peste 60ani</t>
  </si>
  <si>
    <t>94,9% comorbiditati</t>
  </si>
  <si>
    <t>dif 26 feb - 20 april</t>
  </si>
  <si>
    <t>platou</t>
  </si>
  <si>
    <t>pana in 6 sept</t>
  </si>
  <si>
    <t>80,4 % peste 60ani</t>
  </si>
  <si>
    <t>pana in 15 nov</t>
  </si>
  <si>
    <t>83.1% peste 60ani</t>
  </si>
  <si>
    <t>95.3% comorbiditati</t>
  </si>
  <si>
    <t>pana in 13 dec</t>
  </si>
  <si>
    <t>84.1% peste 60ani</t>
  </si>
  <si>
    <t>95.1% comorbiditati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</si>
</sst>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16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/>
    <xf numFmtId="0" fontId="0" fillId="2" borderId="0" xfId="0" applyFill="1"/>
    <xf numFmtId="1" fontId="0" fillId="2" borderId="0" xfId="0" applyNumberFormat="1" applyFill="1"/>
    <xf numFmtId="0" fontId="0" fillId="3" borderId="0" xfId="0" applyFill="1" applyAlignment="1">
      <alignment wrapText="1"/>
    </xf>
    <xf numFmtId="0" fontId="1" fillId="3" borderId="0" xfId="0" applyFont="1" applyFill="1"/>
    <xf numFmtId="0" fontId="0" fillId="3" borderId="0" xfId="0" applyFill="1"/>
    <xf numFmtId="1" fontId="0" fillId="3" borderId="0" xfId="0" applyNumberFormat="1" applyFill="1"/>
    <xf numFmtId="16" fontId="0" fillId="3" borderId="0" xfId="0" applyNumberFormat="1" applyFill="1" applyAlignment="1">
      <alignment wrapText="1"/>
    </xf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0" fontId="1" fillId="4" borderId="0" xfId="0" applyFont="1" applyFill="1"/>
    <xf numFmtId="1" fontId="1" fillId="3" borderId="0" xfId="0" applyNumberFormat="1" applyFont="1" applyFill="1"/>
    <xf numFmtId="0" fontId="0" fillId="5" borderId="0" xfId="0" applyFill="1" applyAlignment="1">
      <alignment wrapText="1"/>
    </xf>
    <xf numFmtId="0" fontId="0" fillId="5" borderId="0" xfId="0" applyFill="1"/>
    <xf numFmtId="1" fontId="0" fillId="5" borderId="0" xfId="0" applyNumberFormat="1" applyFill="1"/>
    <xf numFmtId="0" fontId="1" fillId="5" borderId="0" xfId="0" applyFont="1" applyFill="1"/>
    <xf numFmtId="2" fontId="1" fillId="4" borderId="0" xfId="0" applyNumberFormat="1" applyFont="1" applyFill="1"/>
    <xf numFmtId="2" fontId="1" fillId="5" borderId="0" xfId="0" applyNumberFormat="1" applyFont="1" applyFill="1"/>
    <xf numFmtId="2" fontId="1" fillId="2" borderId="0" xfId="0" applyNumberFormat="1" applyFont="1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workbookViewId="0">
      <selection activeCell="E17" sqref="E17"/>
    </sheetView>
  </sheetViews>
  <sheetFormatPr defaultRowHeight="14.4" x14ac:dyDescent="0.3"/>
  <cols>
    <col min="1" max="1" width="20.5546875" customWidth="1"/>
    <col min="2" max="2" width="14.109375" customWidth="1"/>
    <col min="3" max="3" width="14.88671875" customWidth="1"/>
    <col min="4" max="4" width="12.44140625" customWidth="1"/>
    <col min="5" max="5" width="12.88671875" customWidth="1"/>
    <col min="7" max="7" width="13.33203125" customWidth="1"/>
    <col min="10" max="10" width="10.44140625" customWidth="1"/>
    <col min="11" max="11" width="10" bestFit="1" customWidth="1"/>
  </cols>
  <sheetData>
    <row r="1" spans="1:24" x14ac:dyDescent="0.3">
      <c r="B1" t="s">
        <v>26</v>
      </c>
      <c r="C1" s="25" t="s">
        <v>27</v>
      </c>
      <c r="D1" s="25"/>
      <c r="E1" s="25"/>
      <c r="F1" s="25"/>
      <c r="G1" s="25"/>
      <c r="H1" s="25"/>
      <c r="I1" s="25"/>
      <c r="J1" s="26" t="s">
        <v>28</v>
      </c>
      <c r="K1" s="26"/>
      <c r="L1" s="26"/>
      <c r="M1" s="27" t="s">
        <v>37</v>
      </c>
      <c r="N1" s="27"/>
      <c r="O1" s="27"/>
      <c r="P1" s="26" t="s">
        <v>42</v>
      </c>
      <c r="Q1" s="26"/>
      <c r="R1" s="26"/>
      <c r="S1" s="28" t="s">
        <v>37</v>
      </c>
      <c r="T1" s="28"/>
      <c r="U1" s="28"/>
      <c r="V1" s="13" t="s">
        <v>28</v>
      </c>
      <c r="W1" s="13"/>
      <c r="X1" s="13"/>
    </row>
    <row r="2" spans="1:24" ht="28.8" x14ac:dyDescent="0.3">
      <c r="A2" t="s">
        <v>0</v>
      </c>
      <c r="B2" s="29" t="s">
        <v>25</v>
      </c>
      <c r="C2" s="12" t="s">
        <v>14</v>
      </c>
      <c r="D2" s="3" t="s">
        <v>17</v>
      </c>
      <c r="E2" s="4" t="s">
        <v>20</v>
      </c>
      <c r="F2" s="5" t="s">
        <v>19</v>
      </c>
      <c r="G2" s="8" t="s">
        <v>30</v>
      </c>
      <c r="H2" s="8" t="s">
        <v>41</v>
      </c>
      <c r="I2" s="9" t="s">
        <v>21</v>
      </c>
      <c r="J2" s="14" t="s">
        <v>29</v>
      </c>
      <c r="K2" s="13" t="s">
        <v>32</v>
      </c>
      <c r="L2" s="13" t="s">
        <v>21</v>
      </c>
      <c r="M2" s="18" t="s">
        <v>38</v>
      </c>
      <c r="N2" s="19" t="s">
        <v>32</v>
      </c>
      <c r="O2" s="19" t="s">
        <v>21</v>
      </c>
      <c r="P2" s="14" t="s">
        <v>43</v>
      </c>
      <c r="Q2" s="13" t="s">
        <v>32</v>
      </c>
      <c r="R2" s="13" t="s">
        <v>21</v>
      </c>
      <c r="S2" s="4" t="s">
        <v>45</v>
      </c>
      <c r="T2" s="6" t="s">
        <v>18</v>
      </c>
      <c r="U2" s="6" t="s">
        <v>21</v>
      </c>
      <c r="V2" s="14" t="s">
        <v>48</v>
      </c>
      <c r="W2" s="13" t="s">
        <v>18</v>
      </c>
      <c r="X2" s="13" t="s">
        <v>21</v>
      </c>
    </row>
    <row r="3" spans="1:24" x14ac:dyDescent="0.3">
      <c r="A3" t="s">
        <v>1</v>
      </c>
      <c r="B3">
        <v>17</v>
      </c>
      <c r="C3" s="10">
        <v>261</v>
      </c>
      <c r="D3" s="6">
        <v>4051</v>
      </c>
      <c r="E3" s="6">
        <f>D3-C3</f>
        <v>3790</v>
      </c>
      <c r="F3" s="5"/>
      <c r="G3" s="10">
        <v>8936</v>
      </c>
      <c r="H3" s="10">
        <f>G3-B3</f>
        <v>8919</v>
      </c>
      <c r="I3" s="9"/>
      <c r="J3" s="13">
        <v>20605</v>
      </c>
      <c r="K3" s="13">
        <f>J3-G3</f>
        <v>11669</v>
      </c>
      <c r="L3" s="13"/>
      <c r="M3" s="19">
        <v>62547</v>
      </c>
      <c r="N3" s="19">
        <f>M3-J3</f>
        <v>41942</v>
      </c>
      <c r="O3" s="19"/>
      <c r="P3" s="13">
        <v>95897</v>
      </c>
      <c r="Q3" s="13">
        <f>P3-M3</f>
        <v>33350</v>
      </c>
      <c r="R3" s="13"/>
      <c r="S3" s="6">
        <v>365212</v>
      </c>
      <c r="T3" s="6">
        <f>S3-P3</f>
        <v>269315</v>
      </c>
      <c r="U3" s="6"/>
      <c r="V3" s="13">
        <v>559589</v>
      </c>
      <c r="W3" s="13">
        <f>V3-S3</f>
        <v>194377</v>
      </c>
      <c r="X3" s="13"/>
    </row>
    <row r="4" spans="1:24" x14ac:dyDescent="0.3">
      <c r="A4" s="1" t="s">
        <v>2</v>
      </c>
      <c r="B4" s="1"/>
      <c r="C4" s="10">
        <v>6</v>
      </c>
      <c r="D4" s="7">
        <f>$D$3*F4/100</f>
        <v>81.02</v>
      </c>
      <c r="E4" s="7">
        <f>D4-C4</f>
        <v>75.02</v>
      </c>
      <c r="F4" s="5">
        <v>2</v>
      </c>
      <c r="G4" s="11">
        <f>$G$3*I4/100</f>
        <v>268.08</v>
      </c>
      <c r="H4" s="11">
        <f>G4-D4</f>
        <v>187.06</v>
      </c>
      <c r="I4" s="9">
        <v>3</v>
      </c>
      <c r="J4" s="15">
        <f>$J$3*L4/100</f>
        <v>618.15</v>
      </c>
      <c r="K4" s="15">
        <f>J4-G4</f>
        <v>350.07</v>
      </c>
      <c r="L4" s="16">
        <v>3</v>
      </c>
      <c r="M4" s="20">
        <f>$M$3*O4/100</f>
        <v>1876.41</v>
      </c>
      <c r="N4" s="20">
        <f>M4-J4</f>
        <v>1258.2600000000002</v>
      </c>
      <c r="O4" s="21">
        <v>3</v>
      </c>
      <c r="P4" s="15">
        <f>$P$3*R4/100</f>
        <v>2876.91</v>
      </c>
      <c r="Q4" s="15">
        <f>P4-M4</f>
        <v>1000.4999999999998</v>
      </c>
      <c r="R4" s="16">
        <v>3</v>
      </c>
      <c r="S4" s="7">
        <f>$S$3*U4/100</f>
        <v>10956.36</v>
      </c>
      <c r="T4" s="7">
        <f>S4-P4</f>
        <v>8079.4500000000007</v>
      </c>
      <c r="U4" s="5">
        <v>3</v>
      </c>
      <c r="V4" s="15">
        <f>$V$3*X4/100</f>
        <v>16787.669999999998</v>
      </c>
      <c r="W4" s="15">
        <f>V4-S4</f>
        <v>5831.3099999999977</v>
      </c>
      <c r="X4" s="16">
        <v>3</v>
      </c>
    </row>
    <row r="5" spans="1:24" x14ac:dyDescent="0.3">
      <c r="A5" s="1" t="s">
        <v>3</v>
      </c>
      <c r="B5" s="1"/>
      <c r="C5" s="10">
        <v>9</v>
      </c>
      <c r="D5" s="7">
        <f t="shared" ref="D5:D15" si="0">$D$3*F5/100</f>
        <v>121.53</v>
      </c>
      <c r="E5" s="7">
        <f t="shared" ref="E5:E12" si="1">D5-C5</f>
        <v>112.53</v>
      </c>
      <c r="F5" s="5">
        <v>3</v>
      </c>
      <c r="G5" s="11">
        <f t="shared" ref="G5:G12" si="2">$G$3*I5/100</f>
        <v>357.44</v>
      </c>
      <c r="H5" s="11">
        <f t="shared" ref="H5:H12" si="3">G5-D5</f>
        <v>235.91</v>
      </c>
      <c r="I5" s="9">
        <v>4</v>
      </c>
      <c r="J5" s="15">
        <f t="shared" ref="J5:J12" si="4">$J$3*L5/100</f>
        <v>1030.25</v>
      </c>
      <c r="K5" s="15">
        <f t="shared" ref="K5:K12" si="5">J5-G5</f>
        <v>672.81</v>
      </c>
      <c r="L5" s="16">
        <v>5</v>
      </c>
      <c r="M5" s="20">
        <f t="shared" ref="M5:M12" si="6">$M$3*O5/100</f>
        <v>2501.88</v>
      </c>
      <c r="N5" s="20">
        <f t="shared" ref="N5:N12" si="7">M5-J5</f>
        <v>1471.63</v>
      </c>
      <c r="O5" s="21">
        <v>4</v>
      </c>
      <c r="P5" s="15">
        <f t="shared" ref="P5:P12" si="8">$P$3*R5/100</f>
        <v>3835.88</v>
      </c>
      <c r="Q5" s="15">
        <f t="shared" ref="Q5:Q12" si="9">P5-M5</f>
        <v>1334</v>
      </c>
      <c r="R5" s="16">
        <v>4</v>
      </c>
      <c r="S5" s="7">
        <f t="shared" ref="S5:S12" si="10">$S$3*U5/100</f>
        <v>14608.48</v>
      </c>
      <c r="T5" s="7">
        <f t="shared" ref="T5:T12" si="11">S5-P5</f>
        <v>10772.599999999999</v>
      </c>
      <c r="U5" s="5">
        <v>4</v>
      </c>
      <c r="V5" s="15">
        <f t="shared" ref="V5:V12" si="12">$V$3*X5/100</f>
        <v>22383.56</v>
      </c>
      <c r="W5" s="15">
        <f t="shared" ref="W5:W12" si="13">V5-S5</f>
        <v>7775.0800000000017</v>
      </c>
      <c r="X5" s="16">
        <v>4</v>
      </c>
    </row>
    <row r="6" spans="1:24" x14ac:dyDescent="0.3">
      <c r="A6" s="1" t="s">
        <v>4</v>
      </c>
      <c r="B6" s="1"/>
      <c r="C6" s="10">
        <v>23</v>
      </c>
      <c r="D6" s="7">
        <f t="shared" si="0"/>
        <v>324.08</v>
      </c>
      <c r="E6" s="7">
        <f t="shared" si="1"/>
        <v>301.08</v>
      </c>
      <c r="F6" s="5">
        <v>8</v>
      </c>
      <c r="G6" s="11">
        <f t="shared" si="2"/>
        <v>714.88</v>
      </c>
      <c r="H6" s="11">
        <f t="shared" si="3"/>
        <v>390.8</v>
      </c>
      <c r="I6" s="9">
        <v>8</v>
      </c>
      <c r="J6" s="15">
        <f t="shared" si="4"/>
        <v>1854.45</v>
      </c>
      <c r="K6" s="15">
        <f t="shared" si="5"/>
        <v>1139.5700000000002</v>
      </c>
      <c r="L6" s="16">
        <v>9</v>
      </c>
      <c r="M6" s="20">
        <f t="shared" si="6"/>
        <v>5629.23</v>
      </c>
      <c r="N6" s="20">
        <f t="shared" si="7"/>
        <v>3774.7799999999997</v>
      </c>
      <c r="O6" s="21">
        <v>9</v>
      </c>
      <c r="P6" s="15">
        <f t="shared" si="8"/>
        <v>7671.76</v>
      </c>
      <c r="Q6" s="15">
        <f t="shared" si="9"/>
        <v>2042.5300000000007</v>
      </c>
      <c r="R6" s="16">
        <v>8</v>
      </c>
      <c r="S6" s="7">
        <f t="shared" si="10"/>
        <v>32869.08</v>
      </c>
      <c r="T6" s="7">
        <f t="shared" si="11"/>
        <v>25197.32</v>
      </c>
      <c r="U6" s="5">
        <v>9</v>
      </c>
      <c r="V6" s="15">
        <f t="shared" si="12"/>
        <v>50363.01</v>
      </c>
      <c r="W6" s="15">
        <f t="shared" si="13"/>
        <v>17493.93</v>
      </c>
      <c r="X6" s="16">
        <v>9</v>
      </c>
    </row>
    <row r="7" spans="1:24" x14ac:dyDescent="0.3">
      <c r="A7" s="1" t="s">
        <v>5</v>
      </c>
      <c r="B7" s="1"/>
      <c r="C7" s="10">
        <v>68</v>
      </c>
      <c r="D7" s="7">
        <f t="shared" si="0"/>
        <v>648.16</v>
      </c>
      <c r="E7" s="7">
        <f t="shared" si="1"/>
        <v>580.16</v>
      </c>
      <c r="F7" s="5">
        <v>16</v>
      </c>
      <c r="G7" s="11">
        <f t="shared" si="2"/>
        <v>1340.4</v>
      </c>
      <c r="H7" s="11">
        <f t="shared" si="3"/>
        <v>692.24000000000012</v>
      </c>
      <c r="I7" s="9">
        <v>15</v>
      </c>
      <c r="J7" s="15">
        <f t="shared" si="4"/>
        <v>2884.7</v>
      </c>
      <c r="K7" s="15">
        <f t="shared" si="5"/>
        <v>1544.2999999999997</v>
      </c>
      <c r="L7" s="16">
        <v>14</v>
      </c>
      <c r="M7" s="20">
        <f t="shared" si="6"/>
        <v>8756.58</v>
      </c>
      <c r="N7" s="20">
        <f t="shared" si="7"/>
        <v>5871.88</v>
      </c>
      <c r="O7" s="21">
        <v>14</v>
      </c>
      <c r="P7" s="15">
        <f t="shared" si="8"/>
        <v>13425.58</v>
      </c>
      <c r="Q7" s="15">
        <f t="shared" si="9"/>
        <v>4669</v>
      </c>
      <c r="R7" s="16">
        <v>14</v>
      </c>
      <c r="S7" s="7">
        <f t="shared" si="10"/>
        <v>51129.68</v>
      </c>
      <c r="T7" s="7">
        <f t="shared" si="11"/>
        <v>37704.1</v>
      </c>
      <c r="U7" s="5">
        <v>14</v>
      </c>
      <c r="V7" s="15">
        <f t="shared" si="12"/>
        <v>78342.460000000006</v>
      </c>
      <c r="W7" s="15">
        <f t="shared" si="13"/>
        <v>27212.780000000006</v>
      </c>
      <c r="X7" s="16">
        <v>14</v>
      </c>
    </row>
    <row r="8" spans="1:24" x14ac:dyDescent="0.3">
      <c r="A8" s="1" t="s">
        <v>6</v>
      </c>
      <c r="B8" s="1"/>
      <c r="C8" s="10">
        <v>73</v>
      </c>
      <c r="D8" s="7">
        <f t="shared" si="0"/>
        <v>1093.77</v>
      </c>
      <c r="E8" s="7">
        <f t="shared" si="1"/>
        <v>1020.77</v>
      </c>
      <c r="F8" s="5">
        <v>27</v>
      </c>
      <c r="G8" s="11">
        <f t="shared" si="2"/>
        <v>2234</v>
      </c>
      <c r="H8" s="11">
        <f t="shared" si="3"/>
        <v>1140.23</v>
      </c>
      <c r="I8" s="9">
        <v>25</v>
      </c>
      <c r="J8" s="15">
        <f t="shared" si="4"/>
        <v>4945.2</v>
      </c>
      <c r="K8" s="15">
        <f t="shared" si="5"/>
        <v>2711.2</v>
      </c>
      <c r="L8" s="16">
        <v>24</v>
      </c>
      <c r="M8" s="20">
        <f t="shared" si="6"/>
        <v>15011.28</v>
      </c>
      <c r="N8" s="20">
        <f t="shared" si="7"/>
        <v>10066.080000000002</v>
      </c>
      <c r="O8" s="21">
        <v>24</v>
      </c>
      <c r="P8" s="15">
        <f t="shared" si="8"/>
        <v>23015.279999999999</v>
      </c>
      <c r="Q8" s="15">
        <f t="shared" si="9"/>
        <v>8003.9999999999982</v>
      </c>
      <c r="R8" s="16">
        <v>24</v>
      </c>
      <c r="S8" s="7">
        <f t="shared" si="10"/>
        <v>83998.76</v>
      </c>
      <c r="T8" s="7">
        <f t="shared" si="11"/>
        <v>60983.479999999996</v>
      </c>
      <c r="U8" s="5">
        <v>23</v>
      </c>
      <c r="V8" s="15">
        <f t="shared" si="12"/>
        <v>128705.47</v>
      </c>
      <c r="W8" s="15">
        <f t="shared" si="13"/>
        <v>44706.710000000006</v>
      </c>
      <c r="X8" s="16">
        <v>23</v>
      </c>
    </row>
    <row r="9" spans="1:24" x14ac:dyDescent="0.3">
      <c r="A9" s="1" t="s">
        <v>7</v>
      </c>
      <c r="B9" s="1"/>
      <c r="C9" s="10">
        <v>52</v>
      </c>
      <c r="D9" s="7">
        <f t="shared" si="0"/>
        <v>891.22</v>
      </c>
      <c r="E9" s="7">
        <f t="shared" si="1"/>
        <v>839.22</v>
      </c>
      <c r="F9" s="5">
        <v>22</v>
      </c>
      <c r="G9" s="11">
        <f t="shared" si="2"/>
        <v>1876.56</v>
      </c>
      <c r="H9" s="11">
        <f t="shared" si="3"/>
        <v>985.33999999999992</v>
      </c>
      <c r="I9" s="9">
        <v>21</v>
      </c>
      <c r="J9" s="15">
        <f t="shared" si="4"/>
        <v>4327.05</v>
      </c>
      <c r="K9" s="15">
        <f t="shared" si="5"/>
        <v>2450.4900000000002</v>
      </c>
      <c r="L9" s="16">
        <v>21</v>
      </c>
      <c r="M9" s="20">
        <f t="shared" si="6"/>
        <v>13134.87</v>
      </c>
      <c r="N9" s="20">
        <f t="shared" si="7"/>
        <v>8807.82</v>
      </c>
      <c r="O9" s="21">
        <v>21</v>
      </c>
      <c r="P9" s="15">
        <f t="shared" si="8"/>
        <v>19179.400000000001</v>
      </c>
      <c r="Q9" s="15">
        <f t="shared" si="9"/>
        <v>6044.5300000000007</v>
      </c>
      <c r="R9" s="16">
        <v>20</v>
      </c>
      <c r="S9" s="7">
        <f t="shared" si="10"/>
        <v>73042.399999999994</v>
      </c>
      <c r="T9" s="7">
        <f t="shared" si="11"/>
        <v>53862.999999999993</v>
      </c>
      <c r="U9" s="5">
        <v>20</v>
      </c>
      <c r="V9" s="15">
        <f t="shared" si="12"/>
        <v>111917.8</v>
      </c>
      <c r="W9" s="15">
        <f t="shared" si="13"/>
        <v>38875.400000000009</v>
      </c>
      <c r="X9" s="16">
        <v>20</v>
      </c>
    </row>
    <row r="10" spans="1:24" x14ac:dyDescent="0.3">
      <c r="A10" s="1" t="s">
        <v>8</v>
      </c>
      <c r="B10" s="1"/>
      <c r="C10" s="10">
        <v>12</v>
      </c>
      <c r="D10" s="7">
        <f t="shared" si="0"/>
        <v>526.63</v>
      </c>
      <c r="E10" s="7">
        <f t="shared" si="1"/>
        <v>514.63</v>
      </c>
      <c r="F10" s="5">
        <v>13</v>
      </c>
      <c r="G10" s="11">
        <f t="shared" si="2"/>
        <v>1251.04</v>
      </c>
      <c r="H10" s="11">
        <f t="shared" si="3"/>
        <v>724.41</v>
      </c>
      <c r="I10" s="9">
        <v>14</v>
      </c>
      <c r="J10" s="15">
        <f t="shared" si="4"/>
        <v>2678.65</v>
      </c>
      <c r="K10" s="15">
        <f t="shared" si="5"/>
        <v>1427.6100000000001</v>
      </c>
      <c r="L10" s="16">
        <v>13</v>
      </c>
      <c r="M10" s="20">
        <f t="shared" si="6"/>
        <v>8131.11</v>
      </c>
      <c r="N10" s="20">
        <f t="shared" si="7"/>
        <v>5452.4599999999991</v>
      </c>
      <c r="O10" s="21">
        <v>13</v>
      </c>
      <c r="P10" s="15">
        <f t="shared" si="8"/>
        <v>12466.61</v>
      </c>
      <c r="Q10" s="15">
        <f t="shared" si="9"/>
        <v>4335.5000000000009</v>
      </c>
      <c r="R10" s="16">
        <v>13</v>
      </c>
      <c r="S10" s="7">
        <f t="shared" si="10"/>
        <v>47477.56</v>
      </c>
      <c r="T10" s="7">
        <f t="shared" si="11"/>
        <v>35010.949999999997</v>
      </c>
      <c r="U10" s="5">
        <v>13</v>
      </c>
      <c r="V10" s="15">
        <f t="shared" si="12"/>
        <v>72746.570000000007</v>
      </c>
      <c r="W10" s="15">
        <f t="shared" si="13"/>
        <v>25269.010000000009</v>
      </c>
      <c r="X10" s="16">
        <v>13</v>
      </c>
    </row>
    <row r="11" spans="1:24" x14ac:dyDescent="0.3">
      <c r="A11" s="1" t="s">
        <v>9</v>
      </c>
      <c r="B11" s="1"/>
      <c r="C11" s="10">
        <v>9</v>
      </c>
      <c r="D11" s="7">
        <f t="shared" si="0"/>
        <v>283.57</v>
      </c>
      <c r="E11" s="7">
        <f t="shared" si="1"/>
        <v>274.57</v>
      </c>
      <c r="F11" s="5">
        <v>7</v>
      </c>
      <c r="G11" s="11">
        <f t="shared" si="2"/>
        <v>625.52</v>
      </c>
      <c r="H11" s="11">
        <f t="shared" si="3"/>
        <v>341.95</v>
      </c>
      <c r="I11" s="9">
        <v>7</v>
      </c>
      <c r="J11" s="15">
        <f t="shared" si="4"/>
        <v>1236.3</v>
      </c>
      <c r="K11" s="15">
        <f t="shared" si="5"/>
        <v>610.78</v>
      </c>
      <c r="L11" s="16">
        <v>6</v>
      </c>
      <c r="M11" s="20">
        <f t="shared" si="6"/>
        <v>4378.29</v>
      </c>
      <c r="N11" s="20">
        <f t="shared" si="7"/>
        <v>3141.99</v>
      </c>
      <c r="O11" s="21">
        <v>7</v>
      </c>
      <c r="P11" s="15">
        <f t="shared" si="8"/>
        <v>6712.79</v>
      </c>
      <c r="Q11" s="15">
        <f t="shared" si="9"/>
        <v>2334.5</v>
      </c>
      <c r="R11" s="16">
        <v>7</v>
      </c>
      <c r="S11" s="7">
        <f t="shared" si="10"/>
        <v>29216.959999999999</v>
      </c>
      <c r="T11" s="7">
        <f t="shared" si="11"/>
        <v>22504.17</v>
      </c>
      <c r="U11" s="5">
        <v>8</v>
      </c>
      <c r="V11" s="15">
        <f t="shared" si="12"/>
        <v>44767.12</v>
      </c>
      <c r="W11" s="15">
        <f t="shared" si="13"/>
        <v>15550.160000000003</v>
      </c>
      <c r="X11" s="16">
        <v>8</v>
      </c>
    </row>
    <row r="12" spans="1:24" x14ac:dyDescent="0.3">
      <c r="A12" s="1" t="s">
        <v>33</v>
      </c>
      <c r="B12" s="1"/>
      <c r="C12" s="10">
        <v>0</v>
      </c>
      <c r="D12" s="7">
        <f t="shared" si="0"/>
        <v>121.53</v>
      </c>
      <c r="E12" s="7">
        <f t="shared" si="1"/>
        <v>121.53</v>
      </c>
      <c r="F12" s="5">
        <v>3</v>
      </c>
      <c r="G12" s="11">
        <f t="shared" si="2"/>
        <v>357.44</v>
      </c>
      <c r="H12" s="11">
        <f t="shared" si="3"/>
        <v>235.91</v>
      </c>
      <c r="I12" s="9">
        <v>4</v>
      </c>
      <c r="J12" s="15">
        <f t="shared" si="4"/>
        <v>1030.25</v>
      </c>
      <c r="K12" s="15">
        <f t="shared" si="5"/>
        <v>672.81</v>
      </c>
      <c r="L12" s="16">
        <v>5</v>
      </c>
      <c r="M12" s="20">
        <f t="shared" si="6"/>
        <v>3127.35</v>
      </c>
      <c r="N12" s="20">
        <f t="shared" si="7"/>
        <v>2097.1</v>
      </c>
      <c r="O12" s="21">
        <v>5</v>
      </c>
      <c r="P12" s="15">
        <f t="shared" si="8"/>
        <v>4794.8500000000004</v>
      </c>
      <c r="Q12" s="15">
        <f t="shared" si="9"/>
        <v>1667.5000000000005</v>
      </c>
      <c r="R12" s="16">
        <v>5</v>
      </c>
      <c r="S12" s="7">
        <f t="shared" si="10"/>
        <v>18260.599999999999</v>
      </c>
      <c r="T12" s="7">
        <f t="shared" si="11"/>
        <v>13465.749999999998</v>
      </c>
      <c r="U12" s="5">
        <v>5</v>
      </c>
      <c r="V12" s="15">
        <f t="shared" si="12"/>
        <v>27979.45</v>
      </c>
      <c r="W12" s="15">
        <f t="shared" si="13"/>
        <v>9718.8500000000022</v>
      </c>
      <c r="X12" s="16">
        <v>5</v>
      </c>
    </row>
    <row r="13" spans="1:24" x14ac:dyDescent="0.3">
      <c r="A13" s="1"/>
      <c r="B13" s="1"/>
      <c r="C13" s="10"/>
      <c r="D13" s="7"/>
      <c r="E13" s="7"/>
      <c r="F13" s="5"/>
      <c r="G13" s="11"/>
      <c r="H13" s="11"/>
      <c r="I13" s="9"/>
      <c r="J13" s="15"/>
      <c r="K13" s="15"/>
      <c r="L13" s="13"/>
      <c r="M13" s="19"/>
      <c r="N13" s="19"/>
      <c r="O13" s="19"/>
      <c r="P13" s="13"/>
      <c r="Q13" s="13"/>
      <c r="R13" s="13"/>
      <c r="S13" s="6"/>
      <c r="T13" s="6"/>
      <c r="U13" s="6"/>
      <c r="V13" s="13"/>
      <c r="W13" s="13"/>
      <c r="X13" s="13"/>
    </row>
    <row r="14" spans="1:24" x14ac:dyDescent="0.3">
      <c r="A14" s="1" t="s">
        <v>10</v>
      </c>
      <c r="B14" s="1"/>
      <c r="C14" s="10">
        <v>124</v>
      </c>
      <c r="D14" s="7">
        <f t="shared" si="0"/>
        <v>1782.44</v>
      </c>
      <c r="E14" s="6"/>
      <c r="F14" s="5">
        <v>44</v>
      </c>
      <c r="G14" s="10">
        <v>3867</v>
      </c>
      <c r="H14" s="10"/>
      <c r="I14" s="17">
        <f>G14*100/G3</f>
        <v>43.274395702775294</v>
      </c>
      <c r="J14" s="13">
        <v>9137</v>
      </c>
      <c r="K14" s="13"/>
      <c r="L14" s="22">
        <f>J14*100/J3</f>
        <v>44.34360592089299</v>
      </c>
      <c r="M14" s="19">
        <v>24789</v>
      </c>
      <c r="N14" s="19"/>
      <c r="O14" s="23">
        <f>M14*100/M3</f>
        <v>39.632596287591731</v>
      </c>
      <c r="P14" s="13">
        <v>44562</v>
      </c>
      <c r="Q14" s="13"/>
      <c r="R14" s="22">
        <f>P14*100/P3</f>
        <v>46.468606942865783</v>
      </c>
      <c r="S14" s="6">
        <v>166665</v>
      </c>
      <c r="T14" s="6"/>
      <c r="U14" s="24">
        <f>S14*100/S3</f>
        <v>45.635137947274458</v>
      </c>
      <c r="V14" s="15">
        <f>X14*V3/100</f>
        <v>332395.86599999998</v>
      </c>
      <c r="W14" s="13"/>
      <c r="X14" s="16">
        <v>59.4</v>
      </c>
    </row>
    <row r="15" spans="1:24" x14ac:dyDescent="0.3">
      <c r="A15" s="1" t="s">
        <v>11</v>
      </c>
      <c r="B15" s="1"/>
      <c r="C15" s="10">
        <v>137</v>
      </c>
      <c r="D15" s="7">
        <f t="shared" si="0"/>
        <v>2268.56</v>
      </c>
      <c r="E15" s="6"/>
      <c r="F15" s="5">
        <v>56</v>
      </c>
      <c r="G15" s="10">
        <f>G3-G14</f>
        <v>5069</v>
      </c>
      <c r="H15" s="10"/>
      <c r="I15" s="17">
        <f>G15*100/G3</f>
        <v>56.725604297224706</v>
      </c>
      <c r="J15" s="15">
        <f>J3-J14</f>
        <v>11468</v>
      </c>
      <c r="K15" s="13"/>
      <c r="L15" s="22">
        <f>J15*100/J3</f>
        <v>55.65639407910701</v>
      </c>
      <c r="M15" s="19">
        <f>M3-M14</f>
        <v>37758</v>
      </c>
      <c r="N15" s="19"/>
      <c r="O15" s="23">
        <f>M15*100/M3</f>
        <v>60.367403712408269</v>
      </c>
      <c r="P15" s="13">
        <f>P3-P14</f>
        <v>51335</v>
      </c>
      <c r="Q15" s="13"/>
      <c r="R15" s="22">
        <f>P15*100/P3</f>
        <v>53.531393057134217</v>
      </c>
      <c r="S15" s="6">
        <f>S3-S14</f>
        <v>198547</v>
      </c>
      <c r="T15" s="6"/>
      <c r="U15" s="24">
        <f>S15*100/S3</f>
        <v>54.364862052725542</v>
      </c>
      <c r="V15" s="15">
        <f>V3-V14</f>
        <v>227193.13400000002</v>
      </c>
      <c r="W15" s="13"/>
      <c r="X15" s="16">
        <v>40.6</v>
      </c>
    </row>
    <row r="16" spans="1:24" x14ac:dyDescent="0.3">
      <c r="A16" s="1"/>
      <c r="B16" s="1"/>
      <c r="C16" s="10"/>
      <c r="D16" s="7"/>
      <c r="E16" s="6"/>
      <c r="F16" s="5"/>
      <c r="G16" s="10"/>
      <c r="H16" s="10"/>
      <c r="I16" s="10"/>
      <c r="J16" s="15"/>
      <c r="K16" s="13"/>
      <c r="L16" s="13"/>
      <c r="M16" s="19"/>
      <c r="N16" s="19"/>
      <c r="O16" s="19"/>
      <c r="P16" s="13"/>
      <c r="Q16" s="13"/>
      <c r="R16" s="13"/>
      <c r="S16" s="6"/>
      <c r="T16" s="6"/>
      <c r="U16" s="6"/>
      <c r="V16" s="13"/>
      <c r="W16" s="13"/>
      <c r="X16" s="13"/>
    </row>
    <row r="17" spans="1:24" x14ac:dyDescent="0.3">
      <c r="A17" s="1" t="s">
        <v>12</v>
      </c>
      <c r="B17" s="1"/>
      <c r="C17" s="10">
        <v>0</v>
      </c>
      <c r="D17" s="6">
        <v>181</v>
      </c>
      <c r="E17" s="6"/>
      <c r="F17" s="6"/>
      <c r="G17" s="10">
        <v>451</v>
      </c>
      <c r="H17" s="10">
        <f>G17-D17</f>
        <v>270</v>
      </c>
      <c r="I17" s="10"/>
      <c r="J17" s="13">
        <v>1334</v>
      </c>
      <c r="K17" s="13">
        <f>J17-G17</f>
        <v>883</v>
      </c>
      <c r="L17" s="13"/>
      <c r="M17" s="19">
        <v>2729</v>
      </c>
      <c r="N17" s="19">
        <f>M17-J17</f>
        <v>1395</v>
      </c>
      <c r="O17" s="19"/>
      <c r="P17" s="13">
        <v>3926</v>
      </c>
      <c r="Q17" s="13">
        <f>P17-M17</f>
        <v>1197</v>
      </c>
      <c r="R17" s="13"/>
      <c r="S17" s="6">
        <v>9075</v>
      </c>
      <c r="T17" s="6">
        <f>S17-P17</f>
        <v>5149</v>
      </c>
      <c r="U17" s="6"/>
      <c r="V17" s="13">
        <v>13494</v>
      </c>
      <c r="W17" s="13">
        <f>V17-S17</f>
        <v>4419</v>
      </c>
      <c r="X17" s="13"/>
    </row>
    <row r="18" spans="1:24" ht="43.2" x14ac:dyDescent="0.3">
      <c r="A18" s="1" t="s">
        <v>13</v>
      </c>
      <c r="B18" s="1"/>
      <c r="C18" s="2" t="s">
        <v>15</v>
      </c>
      <c r="G18" s="10"/>
      <c r="H18" s="10"/>
      <c r="I18" s="10"/>
      <c r="J18" s="13"/>
      <c r="K18" s="13"/>
      <c r="L18" s="13"/>
      <c r="M18" s="19"/>
      <c r="N18" s="19"/>
      <c r="O18" s="19"/>
      <c r="P18" s="13"/>
      <c r="Q18" s="13"/>
      <c r="R18" s="13"/>
      <c r="S18" s="6"/>
      <c r="T18" s="6"/>
      <c r="U18" s="6"/>
      <c r="V18" s="13"/>
      <c r="W18" s="13"/>
      <c r="X18" s="13"/>
    </row>
    <row r="19" spans="1:24" x14ac:dyDescent="0.3">
      <c r="C19" s="2" t="s">
        <v>16</v>
      </c>
      <c r="G19" s="10"/>
      <c r="H19" s="10"/>
      <c r="I19" s="10"/>
      <c r="J19" s="13"/>
      <c r="K19" s="13"/>
      <c r="L19" s="13"/>
      <c r="M19" s="19"/>
      <c r="N19" s="19"/>
      <c r="O19" s="19"/>
      <c r="P19" s="13"/>
      <c r="Q19" s="13"/>
      <c r="R19" s="13"/>
      <c r="S19" s="6"/>
      <c r="T19" s="6"/>
      <c r="U19" s="6"/>
      <c r="V19" s="13"/>
      <c r="W19" s="13"/>
      <c r="X19" s="13"/>
    </row>
    <row r="20" spans="1:24" x14ac:dyDescent="0.3">
      <c r="A20" t="s">
        <v>22</v>
      </c>
      <c r="G20" s="10">
        <v>48</v>
      </c>
      <c r="H20" s="10"/>
      <c r="I20" s="10"/>
      <c r="J20" s="13">
        <v>48</v>
      </c>
      <c r="K20" s="13"/>
      <c r="L20" s="13"/>
      <c r="M20" s="19">
        <v>48</v>
      </c>
      <c r="N20" s="19"/>
      <c r="O20" s="19"/>
      <c r="P20" s="13">
        <v>48</v>
      </c>
      <c r="Q20" s="13"/>
      <c r="R20" s="13"/>
      <c r="S20" s="6">
        <v>48</v>
      </c>
      <c r="T20" s="6"/>
      <c r="U20" s="6"/>
      <c r="V20" s="13">
        <v>48</v>
      </c>
      <c r="W20" s="13"/>
      <c r="X20" s="13"/>
    </row>
    <row r="21" spans="1:24" x14ac:dyDescent="0.3">
      <c r="A21" t="s">
        <v>23</v>
      </c>
      <c r="G21" s="10">
        <v>67</v>
      </c>
      <c r="H21" s="10"/>
      <c r="I21" s="10"/>
      <c r="J21" s="13">
        <v>69</v>
      </c>
      <c r="K21" s="13"/>
      <c r="L21" s="13"/>
      <c r="M21" s="19">
        <v>69</v>
      </c>
      <c r="N21" s="19"/>
      <c r="O21" s="19"/>
      <c r="P21" s="13">
        <v>70</v>
      </c>
      <c r="Q21" s="13"/>
      <c r="R21" s="13"/>
      <c r="S21" s="6">
        <v>70</v>
      </c>
      <c r="T21" s="6"/>
      <c r="U21" s="6"/>
      <c r="V21" s="13">
        <v>71</v>
      </c>
      <c r="W21" s="13"/>
      <c r="X21" s="13"/>
    </row>
    <row r="22" spans="1:24" x14ac:dyDescent="0.3">
      <c r="G22" s="10" t="s">
        <v>35</v>
      </c>
      <c r="H22" s="10"/>
      <c r="I22" s="10"/>
      <c r="J22" s="13" t="s">
        <v>36</v>
      </c>
      <c r="K22" s="13"/>
      <c r="L22" s="13"/>
      <c r="M22" s="19" t="s">
        <v>39</v>
      </c>
      <c r="N22" s="19"/>
      <c r="O22" s="19"/>
      <c r="P22" s="13" t="s">
        <v>44</v>
      </c>
      <c r="Q22" s="13"/>
      <c r="R22" s="13"/>
      <c r="S22" s="6" t="s">
        <v>46</v>
      </c>
      <c r="T22" s="6"/>
      <c r="U22" s="6"/>
      <c r="V22" s="13" t="s">
        <v>49</v>
      </c>
      <c r="W22" s="13"/>
      <c r="X22" s="13"/>
    </row>
    <row r="23" spans="1:24" ht="28.8" x14ac:dyDescent="0.3">
      <c r="A23" t="s">
        <v>24</v>
      </c>
      <c r="G23" s="8" t="s">
        <v>31</v>
      </c>
      <c r="H23" s="10"/>
      <c r="I23" s="10"/>
      <c r="J23" s="13" t="s">
        <v>34</v>
      </c>
      <c r="K23" s="13"/>
      <c r="L23" s="13"/>
      <c r="M23" s="19" t="s">
        <v>40</v>
      </c>
      <c r="N23" s="19"/>
      <c r="O23" s="19"/>
      <c r="P23" s="13" t="s">
        <v>40</v>
      </c>
      <c r="Q23" s="13"/>
      <c r="R23" s="13"/>
      <c r="S23" s="6" t="s">
        <v>47</v>
      </c>
      <c r="T23" s="6"/>
      <c r="U23" s="6"/>
      <c r="V23" s="13" t="s">
        <v>50</v>
      </c>
      <c r="W23" s="13"/>
      <c r="X23" s="13"/>
    </row>
  </sheetData>
  <mergeCells count="5">
    <mergeCell ref="C1:I1"/>
    <mergeCell ref="J1:L1"/>
    <mergeCell ref="M1:O1"/>
    <mergeCell ref="P1:R1"/>
    <mergeCell ref="S1:U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2020-12-16T07:08:53Z</dcterms:modified>
</cp:coreProperties>
</file>